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r0d3amk7o37mY11F1CFeEXTtM0ZXvID0l+iwEFq6I3t+VrrOxeLJEuvWmtpm2CmwfzHcccUnfkM4grTjZa3q5w==" workbookSpinCount="100000" workbookSaltValue="mfMJ51QGyjTzeuf6XmpICQ==" lockStructure="1"/>
  <bookViews>
    <workbookView xWindow="0" yWindow="0" windowWidth="19140" windowHeight="6300" activeTab="0"/>
  </bookViews>
  <sheets>
    <sheet name="RESERVATION FORM" sheetId="1" r:id="rId1"/>
    <sheet name="Parameters" sheetId="2" state="hidden" r:id="rId2"/>
  </sheets>
  <definedNames>
    <definedName name="_1">'Parameters'!$F$2:$F$4</definedName>
    <definedName name="_1D">'Parameters'!$I$2:$I$4</definedName>
    <definedName name="_1DATES">'Parameters'!$F$9:$F$11</definedName>
    <definedName name="_1DATES_CO">'Parameters'!$F$17:$F$19</definedName>
    <definedName name="_1S">'Parameters'!$H$2:$H$3</definedName>
    <definedName name="_1T">'Parameters'!$J$2</definedName>
    <definedName name="_2">'Parameters'!$G$2:$G$3</definedName>
    <definedName name="_2D">'Parameters'!$L$2</definedName>
    <definedName name="_2DATES">'Parameters'!$G$9:$G$10</definedName>
    <definedName name="_2DATES_CO">'Parameters'!$G$17:$G$19</definedName>
    <definedName name="_2S">'Parameters'!$K$2</definedName>
    <definedName name="HOTEL">'Parameters'!$C$2:$C$3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<sst xmlns="http://schemas.openxmlformats.org/spreadsheetml/2006/main" count="64" uniqueCount="52">
  <si>
    <t xml:space="preserve">Reservation form Abunai! 2019 </t>
  </si>
  <si>
    <t>Hotel:</t>
  </si>
  <si>
    <t>NH Conference Centre Koningshof</t>
  </si>
  <si>
    <t>Occupancy:</t>
  </si>
  <si>
    <t>Double</t>
  </si>
  <si>
    <t>Room type:</t>
  </si>
  <si>
    <t>Superior Double</t>
  </si>
  <si>
    <t>In case of a double/twin room, only 1 person has to fill in this form and mention the name of the sharing guest to avoid duplicates.</t>
  </si>
  <si>
    <t>Roomtypes are giving as a preference and will be booked upon availability. Room Type needs to be re-selected when Hotel or Occupancy has changed.</t>
  </si>
  <si>
    <t>Check-in date:</t>
  </si>
  <si>
    <t>Check-out date:</t>
  </si>
  <si>
    <t>First name:</t>
  </si>
  <si>
    <t>Last name:</t>
  </si>
  <si>
    <t>Name(s) second/third person in case of a double/twin/triple room</t>
  </si>
  <si>
    <t>E-mail address:</t>
  </si>
  <si>
    <t>Phone  number:</t>
  </si>
  <si>
    <t>Address:</t>
  </si>
  <si>
    <t>Zipcode:</t>
  </si>
  <si>
    <t>Country:</t>
  </si>
  <si>
    <t>Date of Birth:</t>
  </si>
  <si>
    <t xml:space="preserve">Passport/ID number: </t>
  </si>
  <si>
    <t>Name on the credit card:</t>
  </si>
  <si>
    <t>Creditcard type:</t>
  </si>
  <si>
    <t>City:</t>
  </si>
  <si>
    <t>Nr:</t>
  </si>
  <si>
    <t>By submitting this form I hereby give permission to be contacted for payment details.</t>
  </si>
  <si>
    <t>NH Geldrop</t>
  </si>
  <si>
    <t>Khof</t>
  </si>
  <si>
    <t>Geldrop</t>
  </si>
  <si>
    <t>TOTAL</t>
  </si>
  <si>
    <t>Standard Single</t>
  </si>
  <si>
    <t>Standard double</t>
  </si>
  <si>
    <t>Superior single</t>
  </si>
  <si>
    <t>-</t>
  </si>
  <si>
    <t>Superior double</t>
  </si>
  <si>
    <t>Superior xl double</t>
  </si>
  <si>
    <t>Family room (3 pax)</t>
  </si>
  <si>
    <t>City tax (per person per night)</t>
  </si>
  <si>
    <r>
      <t xml:space="preserve">Booking is </t>
    </r>
    <r>
      <rPr>
        <b/>
        <sz val="11"/>
        <rFont val="Calibri"/>
        <family val="2"/>
      </rPr>
      <t>ONLY POSSIBLE</t>
    </r>
    <r>
      <rPr>
        <sz val="11"/>
        <rFont val="Calibri"/>
        <family val="2"/>
      </rPr>
      <t xml:space="preserve"> with a </t>
    </r>
    <r>
      <rPr>
        <b/>
        <sz val="11"/>
        <rFont val="Calibri"/>
        <family val="2"/>
      </rPr>
      <t>(PREPAID) CREDITCARD.</t>
    </r>
  </si>
  <si>
    <r>
      <t xml:space="preserve">Your reservation is confirmed when the payment by (prepaid) credit card is authorized and you have received a confirmation by e-mail. </t>
    </r>
    <r>
      <rPr>
        <u val="single"/>
        <sz val="11"/>
        <color theme="1"/>
        <rFont val="Calibri"/>
        <family val="2"/>
        <scheme val="minor"/>
      </rPr>
      <t>Please be patient for our response</t>
    </r>
    <r>
      <rPr>
        <sz val="11"/>
        <color theme="1"/>
        <rFont val="Calibri"/>
        <family val="2"/>
        <scheme val="minor"/>
      </rPr>
      <t xml:space="preserve"> as we receive many of your reservation forms at once. We do our utmost best to reply to you as soon as possible, this could take a couple of days. Looking forward to welcome you back at NH Conference Centre Koningshof to enjoy a wonderful Abunai 2019!</t>
    </r>
  </si>
  <si>
    <t>Koningshof Single</t>
  </si>
  <si>
    <t>Koningshof Double</t>
  </si>
  <si>
    <t>Koningshof Triple</t>
  </si>
  <si>
    <t>Geldrop Single</t>
  </si>
  <si>
    <t>Geldrop Double</t>
  </si>
  <si>
    <t>Single</t>
  </si>
  <si>
    <t xml:space="preserve">Standard Double </t>
  </si>
  <si>
    <t>Standard Double</t>
  </si>
  <si>
    <t>Superior Single</t>
  </si>
  <si>
    <t>Triple</t>
  </si>
  <si>
    <t>Superior XL Double</t>
  </si>
  <si>
    <r>
      <t xml:space="preserve">Please send this form to </t>
    </r>
    <r>
      <rPr>
        <b/>
        <sz val="11"/>
        <color theme="1"/>
        <rFont val="Calibri"/>
        <family val="2"/>
        <scheme val="minor"/>
      </rPr>
      <t xml:space="preserve">congress@nh-hotels.com </t>
    </r>
    <r>
      <rPr>
        <sz val="11"/>
        <color theme="1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</si>
</sst>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/>
    <xf numFmtId="0" fontId="8" fillId="2" borderId="0" xfId="0" applyFont="1" applyFill="1" applyBorder="1" applyAlignment="1" applyProtection="1">
      <alignment horizontal="left" vertical="top"/>
      <protection/>
    </xf>
    <xf numFmtId="0" fontId="0" fillId="2" borderId="0" xfId="0" applyFill="1" applyProtection="1">
      <protection/>
    </xf>
    <xf numFmtId="0" fontId="0" fillId="3" borderId="0" xfId="0" applyFill="1" applyProtection="1">
      <protection/>
    </xf>
    <xf numFmtId="0" fontId="3" fillId="3" borderId="0" xfId="0" applyFont="1" applyFill="1" applyAlignment="1" applyProtection="1">
      <alignment horizontal="center" vertical="top"/>
      <protection/>
    </xf>
    <xf numFmtId="0" fontId="7" fillId="2" borderId="0" xfId="0" applyFont="1" applyFill="1" applyProtection="1">
      <protection/>
    </xf>
    <xf numFmtId="0" fontId="4" fillId="2" borderId="0" xfId="0" applyFont="1" applyFill="1" applyProtection="1">
      <protection/>
    </xf>
    <xf numFmtId="0" fontId="3" fillId="2" borderId="0" xfId="0" applyFont="1" applyFill="1" applyAlignment="1" applyProtection="1">
      <alignment horizontal="right" vertical="top"/>
      <protection/>
    </xf>
    <xf numFmtId="44" fontId="0" fillId="3" borderId="0" xfId="16" applyFont="1" applyFill="1" applyProtection="1">
      <protection/>
    </xf>
    <xf numFmtId="44" fontId="0" fillId="2" borderId="0" xfId="16" applyFont="1" applyFill="1" applyProtection="1">
      <protection/>
    </xf>
    <xf numFmtId="44" fontId="0" fillId="3" borderId="0" xfId="16" applyFont="1" applyFill="1" applyAlignment="1" applyProtection="1">
      <alignment horizontal="center"/>
      <protection/>
    </xf>
    <xf numFmtId="164" fontId="4" fillId="2" borderId="0" xfId="0" applyNumberFormat="1" applyFont="1" applyFill="1" applyProtection="1">
      <protection/>
    </xf>
    <xf numFmtId="0" fontId="9" fillId="2" borderId="0" xfId="0" applyFont="1" applyFill="1" applyProtection="1">
      <protection/>
    </xf>
    <xf numFmtId="44" fontId="0" fillId="2" borderId="1" xfId="16" applyFont="1" applyFill="1" applyBorder="1" applyProtection="1">
      <protection/>
    </xf>
    <xf numFmtId="0" fontId="7" fillId="2" borderId="0" xfId="0" applyFont="1" applyFill="1" applyAlignment="1" applyProtection="1">
      <alignment horizontal="left" vertical="top"/>
      <protection/>
    </xf>
    <xf numFmtId="0" fontId="0" fillId="2" borderId="0" xfId="0" applyFill="1" applyAlignment="1" applyProtection="1">
      <alignment vertical="top"/>
      <protection/>
    </xf>
    <xf numFmtId="0" fontId="0" fillId="2" borderId="0" xfId="0" applyFill="1" applyAlignment="1" applyProtection="1">
      <alignment/>
      <protection/>
    </xf>
    <xf numFmtId="4" fontId="2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Font="1" applyFill="1" applyProtection="1">
      <protection/>
    </xf>
    <xf numFmtId="0" fontId="0" fillId="2" borderId="0" xfId="0" applyFill="1" applyBorder="1" applyProtection="1">
      <protection/>
    </xf>
    <xf numFmtId="0" fontId="6" fillId="2" borderId="0" xfId="0" applyFont="1" applyFill="1" applyBorder="1" applyAlignment="1" applyProtection="1">
      <alignment horizontal="left"/>
      <protection/>
    </xf>
    <xf numFmtId="14" fontId="7" fillId="2" borderId="0" xfId="0" applyNumberFormat="1" applyFont="1" applyFill="1" applyBorder="1" applyAlignment="1" applyProtection="1">
      <alignment horizontal="center" vertical="center"/>
      <protection/>
    </xf>
    <xf numFmtId="14" fontId="7" fillId="2" borderId="0" xfId="0" applyNumberFormat="1" applyFont="1" applyFill="1" applyProtection="1">
      <protection/>
    </xf>
    <xf numFmtId="14" fontId="4" fillId="2" borderId="0" xfId="0" applyNumberFormat="1" applyFont="1" applyFill="1" applyProtection="1">
      <protection/>
    </xf>
    <xf numFmtId="14" fontId="4" fillId="2" borderId="0" xfId="0" applyNumberFormat="1" applyFont="1" applyFill="1" applyBorder="1" applyAlignment="1" applyProtection="1">
      <alignment horizontal="center" vertical="center"/>
      <protection/>
    </xf>
    <xf numFmtId="4" fontId="4" fillId="2" borderId="0" xfId="0" applyNumberFormat="1" applyFont="1" applyFill="1" applyProtection="1">
      <protection/>
    </xf>
    <xf numFmtId="0" fontId="0" fillId="2" borderId="0" xfId="0" applyFill="1" applyBorder="1" applyAlignment="1" applyProtection="1">
      <alignment horizontal="center"/>
      <protection/>
    </xf>
    <xf numFmtId="0" fontId="4" fillId="0" borderId="0" xfId="0" applyFont="1"/>
    <xf numFmtId="14" fontId="4" fillId="0" borderId="0" xfId="0" applyNumberFormat="1" applyFont="1"/>
    <xf numFmtId="0" fontId="0" fillId="3" borderId="0" xfId="0" applyFill="1"/>
    <xf numFmtId="0" fontId="0" fillId="3" borderId="2" xfId="0" applyFill="1" applyBorder="1" applyProtection="1">
      <protection/>
    </xf>
    <xf numFmtId="0" fontId="0" fillId="3" borderId="3" xfId="0" applyFill="1" applyBorder="1" applyProtection="1">
      <protection locked="0"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/>
    </xf>
    <xf numFmtId="0" fontId="0" fillId="2" borderId="7" xfId="0" applyFill="1" applyBorder="1" applyAlignment="1" applyProtection="1">
      <alignment horizontal="center"/>
      <protection locked="0"/>
    </xf>
    <xf numFmtId="14" fontId="0" fillId="2" borderId="5" xfId="0" applyNumberFormat="1" applyFill="1" applyBorder="1" applyAlignment="1" applyProtection="1">
      <alignment horizontal="center" vertical="center"/>
      <protection locked="0"/>
    </xf>
    <xf numFmtId="1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protection/>
    </xf>
    <xf numFmtId="0" fontId="0" fillId="2" borderId="4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9" xfId="0" applyFill="1" applyBorder="1" applyProtection="1">
      <protection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left" vertical="top" wrapText="1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vertical="top"/>
      <protection/>
    </xf>
    <xf numFmtId="0" fontId="0" fillId="2" borderId="11" xfId="0" applyFill="1" applyBorder="1" applyAlignment="1" applyProtection="1">
      <alignment horizontal="left" vertical="top"/>
      <protection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showGridLines="0" showRowColHeaders="0" tabSelected="1" zoomScaleSheetLayoutView="100" workbookViewId="0" topLeftCell="A19">
      <selection activeCell="C3" sqref="C3"/>
    </sheetView>
  </sheetViews>
  <sheetFormatPr defaultColWidth="0" defaultRowHeight="15" zeroHeight="1"/>
  <cols>
    <col min="1" max="1" width="5.00390625" style="30" customWidth="1"/>
    <col min="2" max="2" width="30.140625" style="30" customWidth="1"/>
    <col min="3" max="3" width="32.00390625" style="30" bestFit="1" customWidth="1"/>
    <col min="4" max="4" width="11.57421875" style="30" customWidth="1"/>
    <col min="5" max="5" width="11.140625" style="30" bestFit="1" customWidth="1"/>
    <col min="6" max="9" width="9.140625" style="30" customWidth="1"/>
    <col min="10" max="10" width="9.421875" style="30" bestFit="1" customWidth="1"/>
    <col min="11" max="12" width="9.140625" style="30" customWidth="1"/>
    <col min="13" max="16384" width="9.140625" style="30" hidden="1" customWidth="1"/>
  </cols>
  <sheetData>
    <row r="1" spans="2:11" ht="18.7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5.75" thickBo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5.75" thickBot="1">
      <c r="B3" s="33" t="s">
        <v>1</v>
      </c>
      <c r="C3" s="34"/>
      <c r="D3" s="3"/>
      <c r="E3" s="3"/>
      <c r="F3" s="3"/>
      <c r="G3" s="3"/>
      <c r="H3" s="3"/>
      <c r="I3" s="3"/>
      <c r="J3" s="3"/>
      <c r="K3" s="4"/>
    </row>
    <row r="4" spans="2:11" ht="15.75" thickBot="1">
      <c r="B4" s="35" t="s">
        <v>3</v>
      </c>
      <c r="C4" s="36"/>
      <c r="D4" s="3"/>
      <c r="E4" s="43" t="s">
        <v>5</v>
      </c>
      <c r="F4" s="51"/>
      <c r="G4" s="52"/>
      <c r="H4" s="3"/>
      <c r="I4" s="3"/>
      <c r="J4" s="3"/>
      <c r="K4" s="4"/>
    </row>
    <row r="5" spans="2:11" ht="15">
      <c r="B5" s="19" t="s">
        <v>7</v>
      </c>
      <c r="C5" s="27"/>
      <c r="D5" s="3"/>
      <c r="E5" s="20"/>
      <c r="F5" s="27"/>
      <c r="G5" s="27"/>
      <c r="H5" s="3"/>
      <c r="I5" s="3"/>
      <c r="J5" s="3"/>
      <c r="K5" s="4"/>
    </row>
    <row r="6" spans="2:11" ht="15">
      <c r="B6" s="21" t="s">
        <v>8</v>
      </c>
      <c r="C6" s="20"/>
      <c r="D6" s="3"/>
      <c r="E6" s="3"/>
      <c r="F6" s="3"/>
      <c r="G6" s="3"/>
      <c r="H6" s="3"/>
      <c r="I6" s="3"/>
      <c r="J6" s="3"/>
      <c r="K6" s="4"/>
    </row>
    <row r="7" spans="2:11" ht="15.75" thickBot="1">
      <c r="B7" s="21"/>
      <c r="C7" s="20"/>
      <c r="D7" s="3"/>
      <c r="E7" s="3"/>
      <c r="F7" s="3"/>
      <c r="G7" s="3"/>
      <c r="H7" s="3"/>
      <c r="I7" s="3"/>
      <c r="J7" s="3"/>
      <c r="K7" s="4"/>
    </row>
    <row r="8" spans="2:11" ht="15">
      <c r="B8" s="33" t="s">
        <v>9</v>
      </c>
      <c r="C8" s="37"/>
      <c r="D8" s="22"/>
      <c r="E8" s="22"/>
      <c r="F8" s="23"/>
      <c r="G8" s="7"/>
      <c r="H8" s="7"/>
      <c r="I8" s="7"/>
      <c r="J8" s="24">
        <v>43336</v>
      </c>
      <c r="K8" s="4"/>
    </row>
    <row r="9" spans="2:11" ht="15.75" thickBot="1">
      <c r="B9" s="35" t="s">
        <v>10</v>
      </c>
      <c r="C9" s="38"/>
      <c r="D9" s="18" t="str">
        <f>IF(C9&lt;&gt;"",IF(C9-C8&lt;2,"Minimum Stay is 2 nights",""),"")</f>
        <v/>
      </c>
      <c r="E9" s="25"/>
      <c r="F9" s="7"/>
      <c r="G9" s="7"/>
      <c r="H9" s="7"/>
      <c r="I9" s="7"/>
      <c r="J9" s="24">
        <v>43337</v>
      </c>
      <c r="K9" s="4"/>
    </row>
    <row r="10" spans="2:11" ht="15.75" thickBot="1">
      <c r="B10" s="3"/>
      <c r="C10" s="26">
        <f>IF(C9&lt;&gt;"",C9-C8,0)</f>
        <v>0</v>
      </c>
      <c r="D10" s="3"/>
      <c r="E10" s="3"/>
      <c r="F10" s="3"/>
      <c r="G10" s="3"/>
      <c r="H10" s="3"/>
      <c r="I10" s="3"/>
      <c r="J10" s="24">
        <v>43338</v>
      </c>
      <c r="K10" s="4"/>
    </row>
    <row r="11" spans="2:11" ht="15">
      <c r="B11" s="33" t="s">
        <v>11</v>
      </c>
      <c r="C11" s="53"/>
      <c r="D11" s="53"/>
      <c r="E11" s="53"/>
      <c r="F11" s="53"/>
      <c r="G11" s="53"/>
      <c r="H11" s="54"/>
      <c r="I11" s="3"/>
      <c r="J11" s="24">
        <v>43339</v>
      </c>
      <c r="K11" s="4"/>
    </row>
    <row r="12" spans="2:11" ht="15">
      <c r="B12" s="39" t="s">
        <v>12</v>
      </c>
      <c r="C12" s="55"/>
      <c r="D12" s="55"/>
      <c r="E12" s="55"/>
      <c r="F12" s="55"/>
      <c r="G12" s="55"/>
      <c r="H12" s="56"/>
      <c r="I12" s="3"/>
      <c r="J12" s="3"/>
      <c r="K12" s="4"/>
    </row>
    <row r="13" spans="2:11" ht="15.75" thickBot="1">
      <c r="B13" s="57" t="s">
        <v>13</v>
      </c>
      <c r="C13" s="58"/>
      <c r="D13" s="59"/>
      <c r="E13" s="59"/>
      <c r="F13" s="59"/>
      <c r="G13" s="59"/>
      <c r="H13" s="60"/>
      <c r="I13" s="3"/>
      <c r="J13" s="3"/>
      <c r="K13" s="4"/>
    </row>
    <row r="14" spans="2:11" ht="15">
      <c r="B14" s="48"/>
      <c r="C14" s="48"/>
      <c r="D14" s="48"/>
      <c r="E14" s="48"/>
      <c r="F14" s="48"/>
      <c r="G14" s="48"/>
      <c r="H14" s="48"/>
      <c r="I14" s="3"/>
      <c r="J14" s="3"/>
      <c r="K14" s="4"/>
    </row>
    <row r="15" spans="2:11" ht="15.75" thickBot="1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 ht="15">
      <c r="B16" s="40" t="s">
        <v>14</v>
      </c>
      <c r="C16" s="62"/>
      <c r="D16" s="62"/>
      <c r="E16" s="62"/>
      <c r="F16" s="62"/>
      <c r="G16" s="62"/>
      <c r="H16" s="63"/>
      <c r="I16" s="4"/>
      <c r="J16" s="4"/>
      <c r="K16" s="4"/>
    </row>
    <row r="17" spans="2:11" ht="15">
      <c r="B17" s="41" t="s">
        <v>15</v>
      </c>
      <c r="C17" s="44"/>
      <c r="D17" s="44"/>
      <c r="E17" s="44"/>
      <c r="F17" s="44"/>
      <c r="G17" s="44"/>
      <c r="H17" s="45"/>
      <c r="I17" s="4"/>
      <c r="J17" s="4"/>
      <c r="K17" s="4"/>
    </row>
    <row r="18" spans="2:11" ht="15">
      <c r="B18" s="41" t="s">
        <v>16</v>
      </c>
      <c r="C18" s="44"/>
      <c r="D18" s="44"/>
      <c r="E18" s="64"/>
      <c r="F18" s="31" t="s">
        <v>24</v>
      </c>
      <c r="G18" s="61"/>
      <c r="H18" s="45"/>
      <c r="I18" s="4"/>
      <c r="J18" s="4"/>
      <c r="K18" s="4"/>
    </row>
    <row r="19" spans="2:11" ht="15">
      <c r="B19" s="41" t="s">
        <v>17</v>
      </c>
      <c r="C19" s="32"/>
      <c r="D19" s="31" t="s">
        <v>23</v>
      </c>
      <c r="E19" s="44"/>
      <c r="F19" s="44"/>
      <c r="G19" s="44"/>
      <c r="H19" s="45"/>
      <c r="I19" s="4"/>
      <c r="J19" s="4"/>
      <c r="K19" s="4"/>
    </row>
    <row r="20" spans="2:11" ht="15">
      <c r="B20" s="41" t="s">
        <v>18</v>
      </c>
      <c r="C20" s="44"/>
      <c r="D20" s="44"/>
      <c r="E20" s="44"/>
      <c r="F20" s="44"/>
      <c r="G20" s="44"/>
      <c r="H20" s="45"/>
      <c r="I20" s="4"/>
      <c r="J20" s="4"/>
      <c r="K20" s="4"/>
    </row>
    <row r="21" spans="2:11" ht="15">
      <c r="B21" s="41" t="s">
        <v>19</v>
      </c>
      <c r="C21" s="44"/>
      <c r="D21" s="44"/>
      <c r="E21" s="44"/>
      <c r="F21" s="44"/>
      <c r="G21" s="44"/>
      <c r="H21" s="45"/>
      <c r="I21" s="4"/>
      <c r="J21" s="4"/>
      <c r="K21" s="4"/>
    </row>
    <row r="22" spans="2:11" ht="15">
      <c r="B22" s="41" t="s">
        <v>20</v>
      </c>
      <c r="C22" s="44"/>
      <c r="D22" s="44"/>
      <c r="E22" s="44"/>
      <c r="F22" s="44"/>
      <c r="G22" s="44"/>
      <c r="H22" s="45"/>
      <c r="I22" s="4"/>
      <c r="J22" s="4"/>
      <c r="K22" s="4"/>
    </row>
    <row r="23" spans="2:11" ht="15">
      <c r="B23" s="41" t="s">
        <v>21</v>
      </c>
      <c r="C23" s="44"/>
      <c r="D23" s="44"/>
      <c r="E23" s="44"/>
      <c r="F23" s="44"/>
      <c r="G23" s="44"/>
      <c r="H23" s="45"/>
      <c r="I23" s="4"/>
      <c r="J23" s="4"/>
      <c r="K23" s="4"/>
    </row>
    <row r="24" spans="2:11" ht="15.75" thickBot="1">
      <c r="B24" s="42" t="s">
        <v>22</v>
      </c>
      <c r="C24" s="46"/>
      <c r="D24" s="46"/>
      <c r="E24" s="46"/>
      <c r="F24" s="46"/>
      <c r="G24" s="46"/>
      <c r="H24" s="47"/>
      <c r="I24" s="4"/>
      <c r="J24" s="4"/>
      <c r="K24" s="4"/>
    </row>
    <row r="25" spans="2:11" ht="15">
      <c r="B25" s="2" t="s">
        <v>25</v>
      </c>
      <c r="C25" s="3"/>
      <c r="D25" s="3"/>
      <c r="E25" s="3"/>
      <c r="F25" s="3"/>
      <c r="G25" s="3"/>
      <c r="H25" s="3"/>
      <c r="I25" s="3"/>
      <c r="J25" s="3"/>
      <c r="K25" s="4"/>
    </row>
    <row r="26" spans="2:11" ht="15">
      <c r="B26" s="2"/>
      <c r="C26" s="3"/>
      <c r="D26" s="3"/>
      <c r="E26" s="3"/>
      <c r="F26" s="3"/>
      <c r="G26" s="3"/>
      <c r="H26" s="3"/>
      <c r="I26" s="3"/>
      <c r="J26" s="3"/>
      <c r="K26" s="4"/>
    </row>
    <row r="27" spans="2:11" ht="15">
      <c r="B27" s="4"/>
      <c r="C27" s="5" t="s">
        <v>2</v>
      </c>
      <c r="D27" s="5" t="s">
        <v>26</v>
      </c>
      <c r="E27" s="6"/>
      <c r="F27" s="7" t="s">
        <v>27</v>
      </c>
      <c r="G27" s="7" t="s">
        <v>28</v>
      </c>
      <c r="H27" s="6"/>
      <c r="I27" s="3"/>
      <c r="J27" s="8" t="s">
        <v>29</v>
      </c>
      <c r="K27" s="4"/>
    </row>
    <row r="28" spans="2:11" ht="15">
      <c r="B28" s="4" t="s">
        <v>30</v>
      </c>
      <c r="C28" s="9">
        <v>95</v>
      </c>
      <c r="D28" s="9">
        <v>95</v>
      </c>
      <c r="E28" s="6"/>
      <c r="F28" s="7">
        <f>IF($C$3=C$27,IF($F$4=$B28,C28*$C$10,0),0)</f>
        <v>0</v>
      </c>
      <c r="G28" s="7">
        <f aca="true" t="shared" si="0" ref="G28:G33">IF($C$3=D$27,IF($F$4=$B28,D28*$C$10,0),0)</f>
        <v>0</v>
      </c>
      <c r="H28" s="6"/>
      <c r="I28" s="3"/>
      <c r="J28" s="10">
        <f>F28+G28</f>
        <v>0</v>
      </c>
      <c r="K28" s="4"/>
    </row>
    <row r="29" spans="2:11" ht="15">
      <c r="B29" s="4" t="s">
        <v>31</v>
      </c>
      <c r="C29" s="9">
        <v>112</v>
      </c>
      <c r="D29" s="9">
        <v>112</v>
      </c>
      <c r="E29" s="6"/>
      <c r="F29" s="7">
        <f aca="true" t="shared" si="1" ref="F29:F33">IF($C$3=C$27,IF($F$4=$B29,C29*$C$10,0),0)</f>
        <v>0</v>
      </c>
      <c r="G29" s="7">
        <f t="shared" si="0"/>
        <v>0</v>
      </c>
      <c r="H29" s="6"/>
      <c r="I29" s="3"/>
      <c r="J29" s="10">
        <f aca="true" t="shared" si="2" ref="J29:J35">F29+G29</f>
        <v>0</v>
      </c>
      <c r="K29" s="4"/>
    </row>
    <row r="30" spans="2:11" ht="15">
      <c r="B30" s="4" t="s">
        <v>32</v>
      </c>
      <c r="C30" s="9">
        <v>110</v>
      </c>
      <c r="D30" s="11" t="s">
        <v>33</v>
      </c>
      <c r="E30" s="6"/>
      <c r="F30" s="7">
        <f t="shared" si="1"/>
        <v>0</v>
      </c>
      <c r="G30" s="7">
        <f t="shared" si="0"/>
        <v>0</v>
      </c>
      <c r="H30" s="6"/>
      <c r="I30" s="3"/>
      <c r="J30" s="10">
        <f t="shared" si="2"/>
        <v>0</v>
      </c>
      <c r="K30" s="4"/>
    </row>
    <row r="31" spans="2:11" ht="15">
      <c r="B31" s="4" t="s">
        <v>34</v>
      </c>
      <c r="C31" s="9">
        <v>127</v>
      </c>
      <c r="D31" s="11" t="s">
        <v>33</v>
      </c>
      <c r="E31" s="6"/>
      <c r="F31" s="7">
        <f t="shared" si="1"/>
        <v>0</v>
      </c>
      <c r="G31" s="7">
        <f t="shared" si="0"/>
        <v>0</v>
      </c>
      <c r="H31" s="6"/>
      <c r="I31" s="3"/>
      <c r="J31" s="10">
        <f t="shared" si="2"/>
        <v>0</v>
      </c>
      <c r="K31" s="4"/>
    </row>
    <row r="32" spans="2:11" ht="15">
      <c r="B32" s="4" t="s">
        <v>35</v>
      </c>
      <c r="C32" s="9">
        <v>137</v>
      </c>
      <c r="D32" s="11" t="s">
        <v>33</v>
      </c>
      <c r="E32" s="6"/>
      <c r="F32" s="7">
        <f t="shared" si="1"/>
        <v>0</v>
      </c>
      <c r="G32" s="7">
        <f t="shared" si="0"/>
        <v>0</v>
      </c>
      <c r="H32" s="6"/>
      <c r="I32" s="3"/>
      <c r="J32" s="10">
        <f t="shared" si="2"/>
        <v>0</v>
      </c>
      <c r="K32" s="4"/>
    </row>
    <row r="33" spans="2:11" ht="15">
      <c r="B33" s="4" t="s">
        <v>36</v>
      </c>
      <c r="C33" s="9">
        <v>137</v>
      </c>
      <c r="D33" s="11" t="s">
        <v>33</v>
      </c>
      <c r="E33" s="6"/>
      <c r="F33" s="7">
        <f t="shared" si="1"/>
        <v>0</v>
      </c>
      <c r="G33" s="7">
        <f t="shared" si="0"/>
        <v>0</v>
      </c>
      <c r="H33" s="6"/>
      <c r="I33" s="3"/>
      <c r="J33" s="10">
        <f t="shared" si="2"/>
        <v>0</v>
      </c>
      <c r="K33" s="4"/>
    </row>
    <row r="34" spans="2:11" ht="15">
      <c r="B34" s="4"/>
      <c r="C34" s="4"/>
      <c r="D34" s="4"/>
      <c r="E34" s="6"/>
      <c r="F34" s="7"/>
      <c r="G34" s="7"/>
      <c r="H34" s="6"/>
      <c r="I34" s="3"/>
      <c r="J34" s="10"/>
      <c r="K34" s="4"/>
    </row>
    <row r="35" spans="2:11" ht="15.75" thickBot="1">
      <c r="B35" s="4" t="s">
        <v>37</v>
      </c>
      <c r="C35" s="9">
        <v>1.6</v>
      </c>
      <c r="D35" s="9">
        <v>1.64</v>
      </c>
      <c r="E35" s="6"/>
      <c r="F35" s="12">
        <f>IF($C$3=C$27,IF(C4="Double",2,IF(C4="Triple",3,1))*C35*C10,0)</f>
        <v>0</v>
      </c>
      <c r="G35" s="12">
        <f>IF($C$3=D$27,IF(C4="Double",2,IF(C4="Triple",3,1))*D35*C10,0)</f>
        <v>0</v>
      </c>
      <c r="H35" s="6"/>
      <c r="I35" s="3"/>
      <c r="J35" s="10">
        <f t="shared" si="2"/>
        <v>0</v>
      </c>
      <c r="K35" s="4"/>
    </row>
    <row r="36" spans="2:11" ht="15.75" thickBot="1">
      <c r="B36" s="13"/>
      <c r="C36" s="3"/>
      <c r="D36" s="3"/>
      <c r="E36" s="3"/>
      <c r="F36" s="7"/>
      <c r="G36" s="7"/>
      <c r="H36" s="3"/>
      <c r="I36" s="3"/>
      <c r="J36" s="14">
        <f>SUM(J28:J35)</f>
        <v>0</v>
      </c>
      <c r="K36" s="4"/>
    </row>
    <row r="37" spans="2:11" ht="15.75" thickTop="1">
      <c r="B37" s="15"/>
      <c r="C37" s="3"/>
      <c r="D37" s="3"/>
      <c r="E37" s="3"/>
      <c r="F37" s="3"/>
      <c r="G37" s="3"/>
      <c r="H37" s="3"/>
      <c r="I37" s="3"/>
      <c r="J37" s="3"/>
      <c r="K37" s="4"/>
    </row>
    <row r="38" spans="2:11" ht="15">
      <c r="B38" s="15" t="s">
        <v>38</v>
      </c>
      <c r="C38" s="3"/>
      <c r="D38" s="3"/>
      <c r="E38" s="3"/>
      <c r="F38" s="3"/>
      <c r="G38" s="3"/>
      <c r="H38" s="3"/>
      <c r="I38" s="3"/>
      <c r="J38" s="3"/>
      <c r="K38" s="4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4"/>
    </row>
    <row r="40" spans="2:10" ht="15">
      <c r="B40" s="3"/>
      <c r="C40" s="3"/>
      <c r="D40" s="3"/>
      <c r="E40" s="3"/>
      <c r="F40" s="3"/>
      <c r="G40" s="3"/>
      <c r="H40" s="3"/>
      <c r="I40" s="3"/>
      <c r="J40" s="3"/>
    </row>
    <row r="41" spans="2:10" ht="15">
      <c r="B41" s="16" t="s">
        <v>51</v>
      </c>
      <c r="C41" s="16"/>
      <c r="D41" s="16"/>
      <c r="E41" s="16"/>
      <c r="F41" s="16"/>
      <c r="G41" s="16"/>
      <c r="H41" s="16"/>
      <c r="I41" s="16"/>
      <c r="J41" s="17"/>
    </row>
    <row r="42" spans="2:10" ht="78.75" customHeight="1">
      <c r="B42" s="49" t="s">
        <v>39</v>
      </c>
      <c r="C42" s="49"/>
      <c r="D42" s="49"/>
      <c r="E42" s="49"/>
      <c r="F42" s="49"/>
      <c r="G42" s="49"/>
      <c r="H42" s="49"/>
      <c r="I42" s="3"/>
      <c r="J42" s="3"/>
    </row>
  </sheetData>
  <sheetProtection algorithmName="SHA-512" hashValue="TKyTkZG/SwlJJD52F1HzMf4ZifM+xF33l6keNDlCYm3ASs3gYpUvrUQTCOzl91NJmTqyMF3co9iFJnO6UDh7/A==" saltValue="JP+z/34laIxJYKvs/XZ4eA==" spinCount="100000" sheet="1" objects="1" scenarios="1" selectLockedCells="1"/>
  <mergeCells count="18">
    <mergeCell ref="B42:H42"/>
    <mergeCell ref="B1:K1"/>
    <mergeCell ref="F4:G4"/>
    <mergeCell ref="C11:H11"/>
    <mergeCell ref="C12:H12"/>
    <mergeCell ref="B13:C13"/>
    <mergeCell ref="D13:H13"/>
    <mergeCell ref="E19:H19"/>
    <mergeCell ref="G18:H18"/>
    <mergeCell ref="C16:H16"/>
    <mergeCell ref="C17:H17"/>
    <mergeCell ref="C18:E18"/>
    <mergeCell ref="C20:H20"/>
    <mergeCell ref="C21:H21"/>
    <mergeCell ref="C22:H22"/>
    <mergeCell ref="C23:H23"/>
    <mergeCell ref="C24:H24"/>
    <mergeCell ref="B14:H14"/>
  </mergeCells>
  <dataValidations count="6">
    <dataValidation type="list" allowBlank="1" showInputMessage="1" showErrorMessage="1" sqref="C3">
      <formula1>HOTEL</formula1>
    </dataValidation>
    <dataValidation type="list" allowBlank="1" showInputMessage="1" showErrorMessage="1" sqref="G5">
      <formula1>INDIRECT(D5)</formula1>
    </dataValidation>
    <dataValidation type="list" allowBlank="1" showInputMessage="1" showErrorMessage="1" sqref="C9">
      <formula1>INDIRECT(Parameters!$C$10)</formula1>
    </dataValidation>
    <dataValidation type="list" allowBlank="1" showInputMessage="1" showErrorMessage="1" sqref="F4:G4">
      <formula1>INDIRECT(Parameters!$C$8)</formula1>
    </dataValidation>
    <dataValidation type="list" allowBlank="1" showInputMessage="1" showErrorMessage="1" sqref="C4">
      <formula1>INDIRECT(Parameters!$C$7)</formula1>
    </dataValidation>
    <dataValidation type="list" allowBlank="1" showInputMessage="1" showErrorMessage="1" sqref="C8">
      <formula1>INDIRECT(Parameters!$C$9)</formula1>
    </dataValidation>
  </dataValidation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4"/>
  <sheetViews>
    <sheetView workbookViewId="0" topLeftCell="A1">
      <selection activeCell="G17" sqref="A1:XFD1048576"/>
    </sheetView>
  </sheetViews>
  <sheetFormatPr defaultColWidth="9.140625" defaultRowHeight="15"/>
  <cols>
    <col min="1" max="2" width="9.140625" style="28" customWidth="1"/>
    <col min="3" max="3" width="32.57421875" style="28" customWidth="1"/>
    <col min="4" max="5" width="9.140625" style="28" customWidth="1"/>
    <col min="6" max="6" width="32.00390625" style="28" bestFit="1" customWidth="1"/>
    <col min="7" max="7" width="11.28125" style="28" bestFit="1" customWidth="1"/>
    <col min="8" max="13" width="16.57421875" style="28" customWidth="1"/>
    <col min="14" max="16384" width="9.140625" style="28" customWidth="1"/>
  </cols>
  <sheetData>
    <row r="1" spans="6:12" ht="15">
      <c r="F1" s="28" t="s">
        <v>2</v>
      </c>
      <c r="G1" s="28" t="s">
        <v>26</v>
      </c>
      <c r="H1" s="28" t="s">
        <v>40</v>
      </c>
      <c r="I1" s="28" t="s">
        <v>41</v>
      </c>
      <c r="J1" s="28" t="s">
        <v>42</v>
      </c>
      <c r="K1" s="28" t="s">
        <v>43</v>
      </c>
      <c r="L1" s="28" t="s">
        <v>44</v>
      </c>
    </row>
    <row r="2" spans="3:12" ht="15">
      <c r="C2" s="28" t="s">
        <v>2</v>
      </c>
      <c r="F2" s="28" t="s">
        <v>45</v>
      </c>
      <c r="G2" s="28" t="s">
        <v>45</v>
      </c>
      <c r="H2" s="28" t="s">
        <v>30</v>
      </c>
      <c r="I2" s="28" t="s">
        <v>46</v>
      </c>
      <c r="J2" s="28" t="s">
        <v>36</v>
      </c>
      <c r="K2" s="28" t="s">
        <v>30</v>
      </c>
      <c r="L2" s="28" t="s">
        <v>47</v>
      </c>
    </row>
    <row r="3" spans="3:9" ht="15">
      <c r="C3" s="28" t="s">
        <v>26</v>
      </c>
      <c r="F3" s="28" t="s">
        <v>4</v>
      </c>
      <c r="G3" s="28" t="s">
        <v>4</v>
      </c>
      <c r="H3" s="28" t="s">
        <v>48</v>
      </c>
      <c r="I3" s="28" t="s">
        <v>6</v>
      </c>
    </row>
    <row r="4" spans="6:9" ht="15">
      <c r="F4" s="28" t="s">
        <v>49</v>
      </c>
      <c r="I4" s="28" t="s">
        <v>50</v>
      </c>
    </row>
    <row r="7" ht="15">
      <c r="C7" s="1" t="str">
        <f>IF('RESERVATION FORM'!C3&lt;&gt;"",IF('RESERVATION FORM'!C3="NH Geldrop","_2","_1"),"")</f>
        <v/>
      </c>
    </row>
    <row r="8" ht="15">
      <c r="C8" s="1" t="str">
        <f>IF('RESERVATION FORM'!C4&lt;&gt;"",CONCATENATE(C7,IF('RESERVATION FORM'!C4="Single","S",IF('RESERVATION FORM'!C4="Double","D",IF('RESERVATION FORM'!C4="Triple","T","")))),"")</f>
        <v/>
      </c>
    </row>
    <row r="9" spans="3:7" ht="15">
      <c r="C9" s="28" t="str">
        <f>IF(C7&lt;&gt;"",CONCATENATE(C7,"DATES"),"")</f>
        <v/>
      </c>
      <c r="F9" s="29">
        <v>43700</v>
      </c>
      <c r="G9" s="29">
        <v>43700</v>
      </c>
    </row>
    <row r="10" spans="3:7" ht="15">
      <c r="C10" s="28" t="str">
        <f>IF(C7&lt;&gt;"",CONCATENATE(C7,"DATES_CO"),"")</f>
        <v/>
      </c>
      <c r="F10" s="29">
        <v>43701</v>
      </c>
      <c r="G10" s="29">
        <v>43701</v>
      </c>
    </row>
    <row r="11" ht="15">
      <c r="F11" s="29">
        <v>43702</v>
      </c>
    </row>
    <row r="17" spans="6:7" ht="15">
      <c r="F17" s="29">
        <f>+F9+2</f>
        <v>43702</v>
      </c>
      <c r="G17" s="29">
        <f>+G9+2</f>
        <v>43702</v>
      </c>
    </row>
    <row r="18" spans="6:7" ht="15">
      <c r="F18" s="29">
        <f>+F17+1</f>
        <v>43703</v>
      </c>
      <c r="G18" s="29">
        <f>+G17+1</f>
        <v>43703</v>
      </c>
    </row>
    <row r="19" spans="6:7" ht="15">
      <c r="F19" s="29">
        <f aca="true" t="shared" si="0" ref="F19:G24">+F18+1</f>
        <v>43704</v>
      </c>
      <c r="G19" s="29">
        <f t="shared" si="0"/>
        <v>43704</v>
      </c>
    </row>
    <row r="20" spans="6:7" ht="15">
      <c r="F20" s="29">
        <f t="shared" si="0"/>
        <v>43705</v>
      </c>
      <c r="G20" s="29">
        <f t="shared" si="0"/>
        <v>43705</v>
      </c>
    </row>
    <row r="21" spans="6:7" ht="15">
      <c r="F21" s="29">
        <f t="shared" si="0"/>
        <v>43706</v>
      </c>
      <c r="G21" s="29">
        <f t="shared" si="0"/>
        <v>43706</v>
      </c>
    </row>
    <row r="22" spans="6:7" ht="15">
      <c r="F22" s="29">
        <f t="shared" si="0"/>
        <v>43707</v>
      </c>
      <c r="G22" s="29">
        <f t="shared" si="0"/>
        <v>43707</v>
      </c>
    </row>
    <row r="23" spans="6:7" ht="15">
      <c r="F23" s="29">
        <f t="shared" si="0"/>
        <v>43708</v>
      </c>
      <c r="G23" s="29">
        <f t="shared" si="0"/>
        <v>43708</v>
      </c>
    </row>
    <row r="24" spans="6:7" ht="15">
      <c r="F24" s="29">
        <f t="shared" si="0"/>
        <v>43709</v>
      </c>
      <c r="G24" s="29">
        <f t="shared" si="0"/>
        <v>43709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HOTEL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VAN DER AA</dc:creator>
  <cp:keywords/>
  <dc:description/>
  <cp:lastModifiedBy>NH Hotels</cp:lastModifiedBy>
  <cp:lastPrinted>2019-05-01T15:32:47Z</cp:lastPrinted>
  <dcterms:created xsi:type="dcterms:W3CDTF">2019-05-01T15:14:37Z</dcterms:created>
  <dcterms:modified xsi:type="dcterms:W3CDTF">2019-05-01T15:52:24Z</dcterms:modified>
  <cp:category/>
  <cp:version/>
  <cp:contentType/>
  <cp:contentStatus/>
</cp:coreProperties>
</file>